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7ed9adcc36c4b2/Documents/Documents (11)/Accounts/Monthly Finance Reports 2025-26/"/>
    </mc:Choice>
  </mc:AlternateContent>
  <xr:revisionPtr revIDLastSave="15" documentId="8_{4DF88A24-B174-42CF-9834-8BE79D821EFE}" xr6:coauthVersionLast="47" xr6:coauthVersionMax="47" xr10:uidLastSave="{0D5CCF40-452E-4A2E-A1F1-77330B4F0965}"/>
  <bookViews>
    <workbookView xWindow="-110" yWindow="-110" windowWidth="19420" windowHeight="10300" xr2:uid="{08866EBD-7AB8-4157-87DC-E3C85EE4493E}"/>
  </bookViews>
  <sheets>
    <sheet name="Sheet1" sheetId="1" r:id="rId1"/>
  </sheets>
  <definedNames>
    <definedName name="_xlnm.Print_Area" localSheetId="0">Sheet1!$A$2:$K$63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E32" i="1"/>
  <c r="H15" i="1"/>
  <c r="H45" i="1"/>
  <c r="H44" i="1"/>
  <c r="F32" i="1" l="1"/>
  <c r="D32" i="1"/>
  <c r="K41" i="1"/>
  <c r="K47" i="1"/>
  <c r="C61" i="1"/>
  <c r="H39" i="1" l="1"/>
  <c r="K32" i="1"/>
  <c r="H27" i="1"/>
  <c r="H25" i="1"/>
  <c r="H24" i="1"/>
  <c r="F19" i="1"/>
  <c r="F49" i="1" s="1"/>
  <c r="H22" i="1"/>
  <c r="C32" i="1"/>
  <c r="K19" i="1" l="1"/>
  <c r="K49" i="1" s="1"/>
  <c r="H17" i="1"/>
  <c r="H16" i="1"/>
  <c r="H14" i="1"/>
  <c r="H13" i="1"/>
  <c r="H12" i="1"/>
  <c r="H11" i="1"/>
  <c r="H10" i="1"/>
  <c r="H8" i="1"/>
  <c r="H7" i="1"/>
  <c r="H5" i="1"/>
  <c r="E19" i="1" l="1"/>
  <c r="E49" i="1" s="1"/>
  <c r="D19" i="1"/>
  <c r="D49" i="1" s="1"/>
  <c r="C19" i="1"/>
  <c r="C49" i="1" s="1"/>
</calcChain>
</file>

<file path=xl/sharedStrings.xml><?xml version="1.0" encoding="utf-8"?>
<sst xmlns="http://schemas.openxmlformats.org/spreadsheetml/2006/main" count="79" uniqueCount="65">
  <si>
    <t xml:space="preserve">                                                                                                                                Budget 2025-26</t>
  </si>
  <si>
    <t>2025-26</t>
  </si>
  <si>
    <t>2025-26%</t>
  </si>
  <si>
    <t xml:space="preserve">Budget </t>
  </si>
  <si>
    <t xml:space="preserve">Actual </t>
  </si>
  <si>
    <t xml:space="preserve">Year to Date </t>
  </si>
  <si>
    <t>Forecast</t>
  </si>
  <si>
    <t>% Spend</t>
  </si>
  <si>
    <t xml:space="preserve">Comments </t>
  </si>
  <si>
    <t>Budget</t>
  </si>
  <si>
    <t xml:space="preserve">Administration </t>
  </si>
  <si>
    <t xml:space="preserve">Printing, Stationery </t>
  </si>
  <si>
    <t>Newsletters</t>
  </si>
  <si>
    <t>Website</t>
  </si>
  <si>
    <t>Subscriptions</t>
  </si>
  <si>
    <t xml:space="preserve">Training &amp; Conferences </t>
  </si>
  <si>
    <t>Room Hire</t>
  </si>
  <si>
    <t xml:space="preserve">Internal Audit </t>
  </si>
  <si>
    <t xml:space="preserve">External Audit </t>
  </si>
  <si>
    <t xml:space="preserve">Insurance </t>
  </si>
  <si>
    <t xml:space="preserve">Chairman's Allowance </t>
  </si>
  <si>
    <t xml:space="preserve">Remembrance Sunday &amp; Civic Service </t>
  </si>
  <si>
    <t xml:space="preserve">Pool History Website </t>
  </si>
  <si>
    <t>Information Commissioner Fee</t>
  </si>
  <si>
    <t xml:space="preserve">Sub Total </t>
  </si>
  <si>
    <t xml:space="preserve">Environment </t>
  </si>
  <si>
    <t>Gardening</t>
  </si>
  <si>
    <t>Dog Bins</t>
  </si>
  <si>
    <t>Garage Rental</t>
  </si>
  <si>
    <t>Bus Shelter</t>
  </si>
  <si>
    <t>War Memorial</t>
  </si>
  <si>
    <t>Amenity/Playgrounds</t>
  </si>
  <si>
    <t>Safety Clothing</t>
  </si>
  <si>
    <t xml:space="preserve">Christmas Lights </t>
  </si>
  <si>
    <t xml:space="preserve">Trees &amp; Hedge Works </t>
  </si>
  <si>
    <t xml:space="preserve"> </t>
  </si>
  <si>
    <t xml:space="preserve">Special Projects </t>
  </si>
  <si>
    <t xml:space="preserve">Wharfedale Greenway </t>
  </si>
  <si>
    <t>Neighbourhood Plan</t>
  </si>
  <si>
    <t>Sub Total</t>
  </si>
  <si>
    <t xml:space="preserve">Grants </t>
  </si>
  <si>
    <t xml:space="preserve">Staffing Costs </t>
  </si>
  <si>
    <t xml:space="preserve">Lengthsman </t>
  </si>
  <si>
    <t>Clerk</t>
  </si>
  <si>
    <t xml:space="preserve">Total Expenditure </t>
  </si>
  <si>
    <t>INCOME</t>
  </si>
  <si>
    <t xml:space="preserve">Balances at Bank Main Account </t>
  </si>
  <si>
    <t>Precept</t>
  </si>
  <si>
    <t xml:space="preserve">Council Tax Grant </t>
  </si>
  <si>
    <t xml:space="preserve">To Special Projects </t>
  </si>
  <si>
    <t xml:space="preserve">Ground Rents </t>
  </si>
  <si>
    <t xml:space="preserve">Income September </t>
  </si>
  <si>
    <t>VAT</t>
  </si>
  <si>
    <t xml:space="preserve">Total </t>
  </si>
  <si>
    <t>Donations/Bank Transfer</t>
  </si>
  <si>
    <t xml:space="preserve">Expenditure September </t>
  </si>
  <si>
    <t>Interest</t>
  </si>
  <si>
    <t>Special Projects Acc</t>
  </si>
  <si>
    <t>Grants</t>
  </si>
  <si>
    <t xml:space="preserve">Balance at 31 October 2025 </t>
  </si>
  <si>
    <t xml:space="preserve">Cil Payments </t>
  </si>
  <si>
    <t>Special Projects Account Bal 331 October 2025</t>
  </si>
  <si>
    <t>Total Income</t>
  </si>
  <si>
    <t>December</t>
  </si>
  <si>
    <t>30.11.25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</si>
</sst>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0" fontId="1" fillId="0" borderId="0" xfId="0" applyNumberFormat="1" applyFont="1"/>
    <xf numFmtId="10" fontId="0" fillId="0" borderId="0" xfId="0" applyNumberFormat="1"/>
    <xf numFmtId="0" fontId="1" fillId="0" borderId="0" xfId="0" applyFont="1" applyAlignment="1">
      <alignment wrapText="1"/>
    </xf>
    <xf numFmtId="4" fontId="1" fillId="0" borderId="0" xfId="0" applyNumberFormat="1" applyFont="1"/>
    <xf numFmtId="4" fontId="0" fillId="0" borderId="0" xfId="0" applyNumberFormat="1"/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15" fontId="0" fillId="0" borderId="0" xfId="0" applyNumberFormat="1"/>
    <xf numFmtId="164" fontId="0" fillId="0" borderId="0" xfId="0" applyNumberFormat="1" applyAlignment="1">
      <alignment horizontal="left" vertical="distributed"/>
    </xf>
    <xf numFmtId="8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3B9B-5012-4188-91F3-15137C43D0C5}">
  <dimension ref="A1:N62"/>
  <sheetViews>
    <sheetView tabSelected="1" topLeftCell="A44" zoomScaleNormal="100" workbookViewId="0">
      <selection activeCell="F61" sqref="F61"/>
    </sheetView>
  </sheetViews>
  <sheetFormatPr defaultRowHeight="14.5" x14ac:dyDescent="0.35"/>
  <cols>
    <col min="2" max="2" width="23" customWidth="1"/>
    <col min="3" max="3" width="10.54296875" style="6" customWidth="1"/>
    <col min="4" max="4" width="11.7265625" customWidth="1"/>
    <col min="5" max="5" width="11.26953125" customWidth="1"/>
    <col min="6" max="6" width="13.26953125" style="6" customWidth="1"/>
    <col min="7" max="7" width="9.81640625" customWidth="1"/>
    <col min="8" max="8" width="9.81640625" style="3" customWidth="1"/>
    <col min="9" max="9" width="10.453125" bestFit="1" customWidth="1"/>
    <col min="10" max="10" width="11.1796875" customWidth="1"/>
    <col min="11" max="11" width="12.26953125" bestFit="1" customWidth="1"/>
  </cols>
  <sheetData>
    <row r="1" spans="1:13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5">
      <c r="C2" s="5" t="s">
        <v>1</v>
      </c>
      <c r="D2" s="15" t="s">
        <v>1</v>
      </c>
      <c r="E2" s="15" t="s">
        <v>1</v>
      </c>
      <c r="F2" s="5" t="s">
        <v>1</v>
      </c>
      <c r="G2" s="15" t="s">
        <v>1</v>
      </c>
      <c r="H2" s="2" t="s">
        <v>2</v>
      </c>
      <c r="I2" s="15"/>
      <c r="J2" s="15"/>
      <c r="K2" s="15" t="s">
        <v>1</v>
      </c>
    </row>
    <row r="3" spans="1:13" x14ac:dyDescent="0.35">
      <c r="C3" s="5" t="s">
        <v>3</v>
      </c>
      <c r="D3" s="15" t="s">
        <v>4</v>
      </c>
      <c r="E3" s="15" t="s">
        <v>63</v>
      </c>
      <c r="F3" s="5" t="s">
        <v>5</v>
      </c>
      <c r="G3" s="15" t="s">
        <v>6</v>
      </c>
      <c r="H3" s="2" t="s">
        <v>7</v>
      </c>
      <c r="I3" s="15" t="s">
        <v>8</v>
      </c>
      <c r="J3" s="15"/>
      <c r="K3" s="4" t="s">
        <v>9</v>
      </c>
    </row>
    <row r="4" spans="1:13" x14ac:dyDescent="0.35">
      <c r="A4" s="15" t="s">
        <v>10</v>
      </c>
      <c r="D4" s="1"/>
      <c r="E4" s="1"/>
      <c r="G4" s="1"/>
      <c r="I4" s="1"/>
      <c r="J4" s="1"/>
      <c r="K4" s="1"/>
      <c r="L4" s="1"/>
    </row>
    <row r="5" spans="1:13" x14ac:dyDescent="0.35">
      <c r="A5" t="s">
        <v>11</v>
      </c>
      <c r="C5" s="6">
        <v>1100</v>
      </c>
      <c r="D5" s="1">
        <v>1550.8</v>
      </c>
      <c r="E5" s="1">
        <v>1.6</v>
      </c>
      <c r="F5" s="1">
        <v>1552.4</v>
      </c>
      <c r="G5" s="1"/>
      <c r="H5" s="3">
        <f>F5/C5</f>
        <v>1.4112727272727275</v>
      </c>
      <c r="I5" s="1"/>
      <c r="J5" s="1"/>
      <c r="K5" s="1">
        <v>1100</v>
      </c>
      <c r="L5" s="1"/>
    </row>
    <row r="6" spans="1:13" x14ac:dyDescent="0.35">
      <c r="A6" t="s">
        <v>12</v>
      </c>
      <c r="C6" s="6">
        <v>0</v>
      </c>
      <c r="D6" s="1">
        <v>0</v>
      </c>
      <c r="E6" s="1"/>
      <c r="F6" s="1">
        <v>0</v>
      </c>
      <c r="G6" s="1"/>
      <c r="H6" s="3">
        <v>0</v>
      </c>
      <c r="I6" s="1"/>
      <c r="J6" s="1"/>
      <c r="K6" s="1">
        <v>0</v>
      </c>
      <c r="L6" s="1"/>
    </row>
    <row r="7" spans="1:13" x14ac:dyDescent="0.35">
      <c r="A7" t="s">
        <v>13</v>
      </c>
      <c r="C7" s="6">
        <v>900</v>
      </c>
      <c r="D7" s="1">
        <v>644.98</v>
      </c>
      <c r="E7" s="1">
        <v>18</v>
      </c>
      <c r="F7" s="1">
        <v>662.98</v>
      </c>
      <c r="G7" s="1"/>
      <c r="H7" s="3">
        <f>F7/C7</f>
        <v>0.73664444444444444</v>
      </c>
      <c r="I7" s="1"/>
      <c r="J7" s="1"/>
      <c r="K7" s="1">
        <v>900</v>
      </c>
      <c r="L7" s="1"/>
    </row>
    <row r="8" spans="1:13" x14ac:dyDescent="0.35">
      <c r="A8" t="s">
        <v>14</v>
      </c>
      <c r="C8" s="6">
        <v>650</v>
      </c>
      <c r="D8" s="1">
        <v>658</v>
      </c>
      <c r="E8" s="1"/>
      <c r="F8" s="1">
        <v>658</v>
      </c>
      <c r="G8" s="1"/>
      <c r="H8" s="3">
        <f>F8/C8</f>
        <v>1.0123076923076924</v>
      </c>
      <c r="I8" s="1"/>
      <c r="J8" s="1"/>
      <c r="K8" s="1">
        <v>650</v>
      </c>
      <c r="L8" s="1"/>
    </row>
    <row r="9" spans="1:13" x14ac:dyDescent="0.35">
      <c r="A9" t="s">
        <v>15</v>
      </c>
      <c r="C9" s="6">
        <v>0</v>
      </c>
      <c r="D9" s="1">
        <v>0</v>
      </c>
      <c r="E9" s="1"/>
      <c r="F9" s="1">
        <v>0</v>
      </c>
      <c r="G9" s="1"/>
      <c r="H9" s="3">
        <v>0</v>
      </c>
      <c r="I9" s="1"/>
      <c r="J9" s="1"/>
      <c r="K9" s="1">
        <v>0</v>
      </c>
      <c r="L9" s="1"/>
    </row>
    <row r="10" spans="1:13" x14ac:dyDescent="0.35">
      <c r="A10" t="s">
        <v>16</v>
      </c>
      <c r="C10" s="6">
        <v>100</v>
      </c>
      <c r="D10" s="1">
        <v>0</v>
      </c>
      <c r="E10" s="1"/>
      <c r="F10" s="1">
        <v>0</v>
      </c>
      <c r="G10" s="1"/>
      <c r="H10" s="3">
        <f t="shared" ref="H10:H17" si="0">F10/C10</f>
        <v>0</v>
      </c>
      <c r="I10" s="1"/>
      <c r="J10" s="1"/>
      <c r="K10" s="1">
        <v>100</v>
      </c>
      <c r="L10" s="1"/>
    </row>
    <row r="11" spans="1:13" x14ac:dyDescent="0.35">
      <c r="A11" t="s">
        <v>17</v>
      </c>
      <c r="C11" s="6">
        <v>175</v>
      </c>
      <c r="D11" s="1">
        <v>175</v>
      </c>
      <c r="E11" s="1"/>
      <c r="F11" s="1">
        <v>175</v>
      </c>
      <c r="G11" s="1"/>
      <c r="H11" s="3">
        <f t="shared" si="0"/>
        <v>1</v>
      </c>
      <c r="I11" s="1"/>
      <c r="J11" s="1"/>
      <c r="K11" s="1">
        <v>175</v>
      </c>
      <c r="L11" s="1"/>
    </row>
    <row r="12" spans="1:13" x14ac:dyDescent="0.35">
      <c r="A12" t="s">
        <v>18</v>
      </c>
      <c r="C12" s="6">
        <v>400</v>
      </c>
      <c r="D12" s="1">
        <v>378</v>
      </c>
      <c r="E12" s="1"/>
      <c r="F12" s="1">
        <v>378</v>
      </c>
      <c r="G12" s="1"/>
      <c r="H12" s="3">
        <f t="shared" si="0"/>
        <v>0.94499999999999995</v>
      </c>
      <c r="I12" s="1"/>
      <c r="J12" s="1"/>
      <c r="K12" s="1">
        <v>400</v>
      </c>
      <c r="L12" s="1"/>
    </row>
    <row r="13" spans="1:13" x14ac:dyDescent="0.35">
      <c r="A13" t="s">
        <v>19</v>
      </c>
      <c r="C13" s="6">
        <v>1850</v>
      </c>
      <c r="D13" s="1">
        <v>1680.07</v>
      </c>
      <c r="E13" s="1"/>
      <c r="F13" s="1">
        <v>1680.07</v>
      </c>
      <c r="G13" s="1"/>
      <c r="H13" s="3">
        <f t="shared" si="0"/>
        <v>0.90814594594594589</v>
      </c>
      <c r="I13" s="1"/>
      <c r="J13" s="1"/>
      <c r="K13" s="1">
        <v>1850</v>
      </c>
      <c r="L13" s="1"/>
    </row>
    <row r="14" spans="1:13" x14ac:dyDescent="0.35">
      <c r="A14" t="s">
        <v>20</v>
      </c>
      <c r="C14" s="6">
        <v>200</v>
      </c>
      <c r="D14" s="1">
        <v>200</v>
      </c>
      <c r="E14" s="1"/>
      <c r="F14" s="1">
        <v>200</v>
      </c>
      <c r="G14" s="1"/>
      <c r="H14" s="3">
        <f t="shared" si="0"/>
        <v>1</v>
      </c>
      <c r="I14" s="1"/>
      <c r="J14" s="1"/>
      <c r="K14" s="1">
        <v>200</v>
      </c>
      <c r="L14" s="1"/>
    </row>
    <row r="15" spans="1:13" x14ac:dyDescent="0.35">
      <c r="A15" t="s">
        <v>21</v>
      </c>
      <c r="C15" s="6">
        <v>250</v>
      </c>
      <c r="D15" s="1">
        <v>340.25</v>
      </c>
      <c r="E15" s="1"/>
      <c r="F15" s="1">
        <v>340.25</v>
      </c>
      <c r="G15" s="1"/>
      <c r="H15" s="3">
        <f t="shared" si="0"/>
        <v>1.361</v>
      </c>
      <c r="I15" s="1"/>
      <c r="J15" s="1"/>
      <c r="K15" s="1">
        <v>250</v>
      </c>
      <c r="L15" s="1"/>
    </row>
    <row r="16" spans="1:13" x14ac:dyDescent="0.35">
      <c r="A16" t="s">
        <v>22</v>
      </c>
      <c r="C16" s="6">
        <v>195</v>
      </c>
      <c r="D16" s="1">
        <v>220</v>
      </c>
      <c r="E16" s="1"/>
      <c r="F16" s="1">
        <v>220</v>
      </c>
      <c r="G16" s="1"/>
      <c r="H16" s="3">
        <f t="shared" si="0"/>
        <v>1.1282051282051282</v>
      </c>
      <c r="I16" s="1"/>
      <c r="J16" s="1"/>
      <c r="K16" s="1">
        <v>195</v>
      </c>
      <c r="L16" s="1"/>
    </row>
    <row r="17" spans="1:12" x14ac:dyDescent="0.35">
      <c r="A17" t="s">
        <v>23</v>
      </c>
      <c r="C17" s="6">
        <v>35</v>
      </c>
      <c r="D17" s="1">
        <v>47</v>
      </c>
      <c r="E17" s="1"/>
      <c r="F17" s="1">
        <v>47</v>
      </c>
      <c r="G17" s="1"/>
      <c r="H17" s="3">
        <f t="shared" si="0"/>
        <v>1.3428571428571427</v>
      </c>
      <c r="I17" s="1"/>
      <c r="J17" s="1"/>
      <c r="K17" s="1">
        <v>35</v>
      </c>
      <c r="L17" s="1"/>
    </row>
    <row r="18" spans="1:12" x14ac:dyDescent="0.35">
      <c r="D18" s="1"/>
      <c r="E18" s="1"/>
      <c r="G18" s="1"/>
      <c r="I18" s="1"/>
      <c r="J18" s="1"/>
      <c r="K18" s="1"/>
      <c r="L18" s="1"/>
    </row>
    <row r="19" spans="1:12" x14ac:dyDescent="0.35">
      <c r="A19" s="15" t="s">
        <v>24</v>
      </c>
      <c r="C19" s="7">
        <f>SUM(C5:C17)</f>
        <v>5855</v>
      </c>
      <c r="D19" s="7">
        <f>SUM(D5:D17)</f>
        <v>5894.0999999999995</v>
      </c>
      <c r="E19" s="7">
        <f>SUM(E5:E17)</f>
        <v>19.600000000000001</v>
      </c>
      <c r="F19" s="7">
        <f>SUM(F5:F17)</f>
        <v>5913.7</v>
      </c>
      <c r="G19" s="7"/>
      <c r="H19" s="2"/>
      <c r="I19" s="7"/>
      <c r="J19" s="7"/>
      <c r="K19" s="7">
        <f>SUM(K5:K17)</f>
        <v>5855</v>
      </c>
      <c r="L19" s="1"/>
    </row>
    <row r="21" spans="1:12" x14ac:dyDescent="0.35">
      <c r="A21" s="15" t="s">
        <v>25</v>
      </c>
    </row>
    <row r="22" spans="1:12" x14ac:dyDescent="0.35">
      <c r="A22" t="s">
        <v>26</v>
      </c>
      <c r="C22" s="6">
        <v>4000</v>
      </c>
      <c r="D22" s="1">
        <v>1942</v>
      </c>
      <c r="E22" s="1">
        <v>378</v>
      </c>
      <c r="F22" s="1">
        <v>2320</v>
      </c>
      <c r="G22" s="1"/>
      <c r="H22" s="3">
        <f>F22/C22</f>
        <v>0.57999999999999996</v>
      </c>
      <c r="I22" s="1"/>
      <c r="J22" s="1"/>
      <c r="K22" s="1">
        <v>4000</v>
      </c>
    </row>
    <row r="23" spans="1:12" x14ac:dyDescent="0.35">
      <c r="A23" t="s">
        <v>27</v>
      </c>
      <c r="C23" s="6">
        <v>2200</v>
      </c>
      <c r="D23" s="1"/>
      <c r="E23" s="1"/>
      <c r="F23" s="1">
        <v>0</v>
      </c>
      <c r="G23" s="1"/>
      <c r="H23" s="3">
        <v>0</v>
      </c>
      <c r="I23" s="1"/>
      <c r="J23" s="1"/>
      <c r="K23" s="1">
        <v>2200</v>
      </c>
    </row>
    <row r="24" spans="1:12" x14ac:dyDescent="0.35">
      <c r="A24" t="s">
        <v>28</v>
      </c>
      <c r="C24" s="6">
        <v>600</v>
      </c>
      <c r="D24" s="1">
        <v>377.06</v>
      </c>
      <c r="E24" s="1">
        <v>46.84</v>
      </c>
      <c r="F24" s="1">
        <v>423.9</v>
      </c>
      <c r="G24" s="1"/>
      <c r="H24" s="3">
        <f>F24/C24</f>
        <v>0.70650000000000002</v>
      </c>
      <c r="I24" s="1"/>
      <c r="J24" s="1"/>
      <c r="K24" s="1">
        <v>600</v>
      </c>
    </row>
    <row r="25" spans="1:12" x14ac:dyDescent="0.35">
      <c r="A25" t="s">
        <v>29</v>
      </c>
      <c r="C25" s="6">
        <v>60</v>
      </c>
      <c r="D25" s="1"/>
      <c r="E25" s="1"/>
      <c r="F25" s="1">
        <v>0</v>
      </c>
      <c r="G25" s="1"/>
      <c r="H25" s="3">
        <f>F25/C25</f>
        <v>0</v>
      </c>
      <c r="I25" s="1"/>
      <c r="J25" s="1"/>
      <c r="K25" s="1">
        <v>60</v>
      </c>
    </row>
    <row r="26" spans="1:12" x14ac:dyDescent="0.35">
      <c r="A26" t="s">
        <v>30</v>
      </c>
      <c r="C26" s="6">
        <v>0</v>
      </c>
      <c r="D26" s="1"/>
      <c r="E26" s="1"/>
      <c r="F26" s="1">
        <v>0</v>
      </c>
      <c r="G26" s="1"/>
      <c r="H26" s="3">
        <v>0</v>
      </c>
      <c r="I26" s="1"/>
      <c r="J26" s="1"/>
      <c r="K26" s="1">
        <v>0</v>
      </c>
    </row>
    <row r="27" spans="1:12" x14ac:dyDescent="0.35">
      <c r="A27" t="s">
        <v>31</v>
      </c>
      <c r="C27" s="6">
        <v>6000</v>
      </c>
      <c r="D27" s="1">
        <v>4128.87</v>
      </c>
      <c r="E27" s="1">
        <v>361</v>
      </c>
      <c r="F27" s="1">
        <v>4489.87</v>
      </c>
      <c r="G27" s="1"/>
      <c r="H27" s="3">
        <f>F27/C27</f>
        <v>0.7483116666666666</v>
      </c>
      <c r="I27" s="1"/>
      <c r="J27" s="1"/>
      <c r="K27" s="1">
        <v>6000</v>
      </c>
    </row>
    <row r="28" spans="1:12" x14ac:dyDescent="0.35">
      <c r="A28" t="s">
        <v>32</v>
      </c>
      <c r="C28" s="6">
        <v>50</v>
      </c>
      <c r="D28" s="1"/>
      <c r="F28" s="1">
        <v>0</v>
      </c>
      <c r="G28" s="1"/>
      <c r="H28" s="3">
        <v>0</v>
      </c>
      <c r="I28" s="1"/>
      <c r="J28" s="1"/>
      <c r="K28" s="1">
        <v>50</v>
      </c>
    </row>
    <row r="29" spans="1:12" x14ac:dyDescent="0.35">
      <c r="A29" t="s">
        <v>33</v>
      </c>
      <c r="C29" s="6">
        <v>4000</v>
      </c>
      <c r="D29" s="1"/>
      <c r="E29" s="1">
        <v>2340</v>
      </c>
      <c r="F29" s="1">
        <v>2340</v>
      </c>
      <c r="G29" s="1"/>
      <c r="H29" s="3">
        <v>0</v>
      </c>
      <c r="I29" s="1"/>
      <c r="J29" s="1"/>
      <c r="K29" s="1">
        <v>4000</v>
      </c>
    </row>
    <row r="30" spans="1:12" x14ac:dyDescent="0.35">
      <c r="A30" t="s">
        <v>34</v>
      </c>
      <c r="C30" s="6">
        <v>2000</v>
      </c>
      <c r="D30" s="1">
        <v>72</v>
      </c>
      <c r="E30" s="1"/>
      <c r="F30" s="1">
        <v>72</v>
      </c>
      <c r="G30" s="1"/>
      <c r="H30" s="3">
        <v>0</v>
      </c>
      <c r="I30" s="1" t="s">
        <v>35</v>
      </c>
      <c r="J30" s="1"/>
      <c r="K30" s="1">
        <v>2000</v>
      </c>
    </row>
    <row r="31" spans="1:12" x14ac:dyDescent="0.35">
      <c r="D31" s="1"/>
      <c r="E31" s="1"/>
      <c r="G31" s="1"/>
      <c r="H31" s="1"/>
      <c r="I31" s="1"/>
      <c r="J31" s="1"/>
      <c r="K31" s="1"/>
    </row>
    <row r="32" spans="1:12" x14ac:dyDescent="0.35">
      <c r="A32" s="15" t="s">
        <v>24</v>
      </c>
      <c r="C32" s="7">
        <f>SUM(C22:C30)</f>
        <v>18910</v>
      </c>
      <c r="D32" s="7">
        <f>SUM(D22:D30)</f>
        <v>6519.93</v>
      </c>
      <c r="E32" s="7">
        <f>SUM(E22:E30)</f>
        <v>3125.84</v>
      </c>
      <c r="F32" s="7">
        <f>SUM(F22:F30)</f>
        <v>9645.77</v>
      </c>
      <c r="G32" s="7"/>
      <c r="H32" s="7"/>
      <c r="I32" s="7"/>
      <c r="J32" s="7"/>
      <c r="K32" s="7">
        <f>SUM(K22:K30)</f>
        <v>18910</v>
      </c>
    </row>
    <row r="33" spans="1:14" x14ac:dyDescent="0.35">
      <c r="A33" s="15" t="s">
        <v>36</v>
      </c>
      <c r="C33" s="1"/>
      <c r="E33" s="1"/>
    </row>
    <row r="34" spans="1:14" x14ac:dyDescent="0.35">
      <c r="A34" t="s">
        <v>37</v>
      </c>
      <c r="C34" s="1">
        <v>0</v>
      </c>
      <c r="D34" s="1">
        <v>0</v>
      </c>
      <c r="E34" s="1"/>
      <c r="F34" s="1">
        <v>0</v>
      </c>
      <c r="G34" s="1"/>
      <c r="H34" s="1"/>
      <c r="I34" s="1"/>
      <c r="J34" s="1"/>
      <c r="K34" s="1">
        <v>0</v>
      </c>
    </row>
    <row r="35" spans="1:14" x14ac:dyDescent="0.35">
      <c r="A35" t="s">
        <v>38</v>
      </c>
      <c r="C35" s="1">
        <v>4000</v>
      </c>
      <c r="D35" s="1">
        <v>566.59</v>
      </c>
      <c r="E35" s="1"/>
      <c r="F35" s="1">
        <v>566.59</v>
      </c>
      <c r="G35" s="1"/>
      <c r="H35" s="1"/>
      <c r="I35" s="1"/>
      <c r="J35" s="1"/>
      <c r="K35" s="1">
        <v>4000</v>
      </c>
    </row>
    <row r="36" spans="1:14" x14ac:dyDescent="0.35">
      <c r="C36" s="1"/>
      <c r="D36" s="1"/>
      <c r="E36" s="1"/>
      <c r="F36" s="1"/>
      <c r="G36" s="1"/>
      <c r="H36" s="1"/>
      <c r="I36" s="1"/>
      <c r="J36" s="1"/>
      <c r="K36" s="1"/>
    </row>
    <row r="37" spans="1:14" x14ac:dyDescent="0.35">
      <c r="A37" s="15" t="s">
        <v>39</v>
      </c>
      <c r="C37" s="7">
        <v>4000</v>
      </c>
      <c r="D37" s="7">
        <v>566.59</v>
      </c>
      <c r="E37" s="7">
        <v>0</v>
      </c>
      <c r="F37" s="7">
        <v>566.59</v>
      </c>
      <c r="G37" s="7"/>
      <c r="H37" s="7"/>
      <c r="I37" s="7"/>
      <c r="J37" s="7"/>
      <c r="K37" s="1">
        <v>4000</v>
      </c>
    </row>
    <row r="38" spans="1:14" x14ac:dyDescent="0.35">
      <c r="C38" s="1"/>
      <c r="D38" s="6"/>
      <c r="E38" s="6"/>
      <c r="G38" s="6"/>
      <c r="H38" s="6"/>
      <c r="I38" s="6"/>
      <c r="J38" s="6"/>
      <c r="K38" s="6"/>
    </row>
    <row r="39" spans="1:14" x14ac:dyDescent="0.35">
      <c r="A39" s="15" t="s">
        <v>40</v>
      </c>
      <c r="C39" s="1">
        <v>3500</v>
      </c>
      <c r="D39" s="1">
        <v>2981</v>
      </c>
      <c r="E39" s="1"/>
      <c r="F39" s="1">
        <v>2981</v>
      </c>
      <c r="G39" s="1"/>
      <c r="H39" s="3">
        <f>F39/C39</f>
        <v>0.85171428571428576</v>
      </c>
      <c r="I39" s="1"/>
      <c r="J39" s="1"/>
      <c r="K39" s="1">
        <v>3500</v>
      </c>
    </row>
    <row r="40" spans="1:14" x14ac:dyDescent="0.35">
      <c r="C40" s="1"/>
      <c r="D40" s="6"/>
      <c r="E40" s="6"/>
      <c r="G40" s="6"/>
      <c r="H40" s="6"/>
      <c r="I40" s="6"/>
      <c r="J40" s="6"/>
      <c r="K40" s="6"/>
    </row>
    <row r="41" spans="1:14" x14ac:dyDescent="0.35">
      <c r="A41" s="15" t="s">
        <v>24</v>
      </c>
      <c r="C41" s="7">
        <v>3500</v>
      </c>
      <c r="D41" s="7">
        <v>2281</v>
      </c>
      <c r="E41" s="7">
        <v>0</v>
      </c>
      <c r="F41" s="7">
        <v>2981</v>
      </c>
      <c r="G41" s="7"/>
      <c r="H41" s="7"/>
      <c r="I41" s="7"/>
      <c r="J41" s="7"/>
      <c r="K41" s="7">
        <f>SUM(K37+K39)</f>
        <v>7500</v>
      </c>
    </row>
    <row r="42" spans="1:14" x14ac:dyDescent="0.35">
      <c r="C42" s="1"/>
      <c r="D42" s="6"/>
      <c r="E42" s="6"/>
      <c r="G42" s="6"/>
      <c r="H42" s="6"/>
      <c r="I42" s="6"/>
      <c r="J42" s="6"/>
      <c r="K42" s="6"/>
    </row>
    <row r="43" spans="1:14" x14ac:dyDescent="0.35">
      <c r="A43" s="15" t="s">
        <v>41</v>
      </c>
      <c r="B43" s="15"/>
      <c r="C43" s="1"/>
      <c r="D43" s="6"/>
      <c r="E43" s="6"/>
      <c r="G43" s="6"/>
      <c r="H43" s="6"/>
      <c r="I43" s="6"/>
      <c r="J43" s="6"/>
      <c r="K43" s="6"/>
      <c r="N43" t="s">
        <v>35</v>
      </c>
    </row>
    <row r="44" spans="1:14" x14ac:dyDescent="0.35">
      <c r="A44" t="s">
        <v>42</v>
      </c>
      <c r="C44" s="1">
        <v>22450</v>
      </c>
      <c r="D44" s="1">
        <v>10892.85</v>
      </c>
      <c r="E44" s="1">
        <v>1430.65</v>
      </c>
      <c r="F44" s="1">
        <v>12323.5</v>
      </c>
      <c r="G44" s="1"/>
      <c r="H44" s="3">
        <f>F44/C44</f>
        <v>0.54893095768374167</v>
      </c>
      <c r="I44" s="1"/>
      <c r="J44" s="1"/>
      <c r="K44" s="1">
        <v>22450</v>
      </c>
    </row>
    <row r="45" spans="1:14" x14ac:dyDescent="0.35">
      <c r="A45" s="15" t="s">
        <v>43</v>
      </c>
      <c r="C45" s="1">
        <v>10550</v>
      </c>
      <c r="D45" s="1">
        <v>8195.1200000000008</v>
      </c>
      <c r="E45" s="1">
        <v>1127.29</v>
      </c>
      <c r="F45" s="1">
        <v>9322.41</v>
      </c>
      <c r="G45" s="1"/>
      <c r="H45" s="3">
        <f>F45/C45</f>
        <v>0.88364075829383881</v>
      </c>
      <c r="I45" s="1"/>
      <c r="J45" s="1"/>
      <c r="K45" s="1">
        <v>10550</v>
      </c>
    </row>
    <row r="46" spans="1:14" x14ac:dyDescent="0.35">
      <c r="C46" s="1"/>
      <c r="D46" s="6"/>
      <c r="E46" s="6"/>
      <c r="G46" s="6"/>
      <c r="H46" s="6"/>
      <c r="I46" s="6"/>
      <c r="J46" s="6"/>
      <c r="K46" s="6"/>
    </row>
    <row r="47" spans="1:14" x14ac:dyDescent="0.35">
      <c r="A47" s="15" t="s">
        <v>24</v>
      </c>
      <c r="C47" s="7">
        <v>33000</v>
      </c>
      <c r="D47" s="7">
        <v>17423.349999999999</v>
      </c>
      <c r="E47" s="7">
        <v>2557.94</v>
      </c>
      <c r="F47" s="7">
        <v>19087.82</v>
      </c>
      <c r="G47" s="7" t="s">
        <v>35</v>
      </c>
      <c r="H47" s="7"/>
      <c r="I47" s="7"/>
      <c r="J47" s="7"/>
      <c r="K47" s="7">
        <f>SUM(K44:K45)</f>
        <v>33000</v>
      </c>
    </row>
    <row r="48" spans="1:14" x14ac:dyDescent="0.35">
      <c r="C48" s="1"/>
      <c r="D48" s="6"/>
      <c r="E48" s="6"/>
      <c r="G48" s="6" t="s">
        <v>35</v>
      </c>
      <c r="H48" s="6"/>
      <c r="I48" s="6"/>
      <c r="J48" s="6"/>
      <c r="K48" s="6"/>
    </row>
    <row r="49" spans="1:11" x14ac:dyDescent="0.35">
      <c r="A49" s="15" t="s">
        <v>44</v>
      </c>
      <c r="C49" s="7">
        <f>+C19+C32+C37+C41+C47</f>
        <v>65265</v>
      </c>
      <c r="D49" s="7">
        <f>SUM(D19+D32+D37+D41+D47)</f>
        <v>32684.969999999998</v>
      </c>
      <c r="E49" s="7">
        <f>SUM(E19+E32+E37+E41+E47)</f>
        <v>5703.38</v>
      </c>
      <c r="F49" s="7">
        <f>SUM(F19+F32+F37+F41+F47)</f>
        <v>38194.880000000005</v>
      </c>
      <c r="G49" s="7" t="s">
        <v>35</v>
      </c>
      <c r="H49" s="7" t="s">
        <v>35</v>
      </c>
      <c r="I49" s="7"/>
      <c r="J49" s="7"/>
      <c r="K49" s="7">
        <f>K19+K32+K41+K47</f>
        <v>65265</v>
      </c>
    </row>
    <row r="50" spans="1:11" x14ac:dyDescent="0.35">
      <c r="A50" s="8"/>
      <c r="B50" s="8"/>
      <c r="C50" s="9"/>
      <c r="D50" s="10"/>
      <c r="E50" s="10"/>
      <c r="F50" s="10"/>
      <c r="G50" s="10"/>
      <c r="H50" s="10"/>
      <c r="I50" s="10"/>
      <c r="J50" s="10"/>
      <c r="K50" s="10"/>
    </row>
    <row r="51" spans="1:11" x14ac:dyDescent="0.35">
      <c r="A51" s="15" t="s">
        <v>45</v>
      </c>
      <c r="C51" s="1"/>
      <c r="D51" s="6"/>
      <c r="E51" s="6"/>
      <c r="G51" s="10"/>
      <c r="H51" s="6" t="s">
        <v>46</v>
      </c>
      <c r="I51" s="6"/>
      <c r="J51" s="6"/>
      <c r="K51" s="6"/>
    </row>
    <row r="52" spans="1:11" x14ac:dyDescent="0.35">
      <c r="A52" s="15" t="s">
        <v>47</v>
      </c>
      <c r="C52" s="1">
        <v>58000</v>
      </c>
      <c r="E52" s="1"/>
      <c r="F52" s="1">
        <v>58000</v>
      </c>
      <c r="G52" s="9"/>
      <c r="H52" s="11" t="s">
        <v>64</v>
      </c>
      <c r="J52" s="1"/>
      <c r="K52" s="1">
        <v>90748.82</v>
      </c>
    </row>
    <row r="53" spans="1:11" x14ac:dyDescent="0.35">
      <c r="A53" s="15" t="s">
        <v>48</v>
      </c>
      <c r="C53" s="1">
        <v>895</v>
      </c>
      <c r="D53" s="1"/>
      <c r="E53" s="1"/>
      <c r="F53" s="1">
        <v>895</v>
      </c>
      <c r="G53" s="9"/>
      <c r="H53" t="s">
        <v>49</v>
      </c>
      <c r="J53" s="1"/>
      <c r="K53" s="1" t="s">
        <v>35</v>
      </c>
    </row>
    <row r="54" spans="1:11" x14ac:dyDescent="0.35">
      <c r="A54" s="15" t="s">
        <v>50</v>
      </c>
      <c r="C54" s="1">
        <v>1790</v>
      </c>
      <c r="D54" s="1"/>
      <c r="E54" s="1"/>
      <c r="F54" s="1">
        <v>1302.58</v>
      </c>
      <c r="G54" s="9"/>
      <c r="H54" t="s">
        <v>51</v>
      </c>
      <c r="J54" s="1"/>
      <c r="K54" s="1"/>
    </row>
    <row r="55" spans="1:11" x14ac:dyDescent="0.35">
      <c r="A55" s="15" t="s">
        <v>52</v>
      </c>
      <c r="C55" s="1">
        <v>6000</v>
      </c>
      <c r="D55" s="1"/>
      <c r="E55" s="1"/>
      <c r="F55" s="1">
        <v>6829.8</v>
      </c>
      <c r="G55" s="9"/>
      <c r="H55" t="s">
        <v>53</v>
      </c>
      <c r="J55" s="1"/>
      <c r="K55" s="1">
        <v>90748.82</v>
      </c>
    </row>
    <row r="56" spans="1:11" x14ac:dyDescent="0.35">
      <c r="A56" s="15" t="s">
        <v>54</v>
      </c>
      <c r="C56" s="1">
        <v>0</v>
      </c>
      <c r="D56" s="1"/>
      <c r="E56" s="1"/>
      <c r="F56" s="1">
        <v>300</v>
      </c>
      <c r="G56" s="9"/>
      <c r="H56" t="s">
        <v>55</v>
      </c>
      <c r="J56" s="1"/>
      <c r="K56" s="1">
        <v>5702.18</v>
      </c>
    </row>
    <row r="57" spans="1:11" x14ac:dyDescent="0.35">
      <c r="A57" s="15" t="s">
        <v>56</v>
      </c>
      <c r="B57" t="s">
        <v>57</v>
      </c>
      <c r="C57" s="1">
        <v>600</v>
      </c>
      <c r="D57" s="1"/>
      <c r="E57" s="1"/>
      <c r="F57" s="1">
        <v>295.26</v>
      </c>
      <c r="G57" s="9"/>
      <c r="H57"/>
      <c r="J57" s="1"/>
      <c r="K57" s="1"/>
    </row>
    <row r="58" spans="1:11" x14ac:dyDescent="0.35">
      <c r="A58" s="15" t="s">
        <v>58</v>
      </c>
      <c r="C58" s="1">
        <v>3503.87</v>
      </c>
      <c r="D58" s="1"/>
      <c r="E58" s="1"/>
      <c r="F58" s="1">
        <v>3503.87</v>
      </c>
      <c r="G58" s="9"/>
      <c r="H58" t="s">
        <v>59</v>
      </c>
      <c r="I58" s="14"/>
      <c r="J58" s="1"/>
      <c r="K58" s="1">
        <v>85046.64</v>
      </c>
    </row>
    <row r="59" spans="1:11" x14ac:dyDescent="0.35">
      <c r="A59" s="15" t="s">
        <v>60</v>
      </c>
      <c r="C59" s="1">
        <v>0</v>
      </c>
      <c r="D59" s="1"/>
      <c r="E59" s="1"/>
      <c r="F59" s="1">
        <v>0</v>
      </c>
      <c r="G59" s="9"/>
      <c r="H59"/>
      <c r="J59" s="1"/>
      <c r="K59" s="1"/>
    </row>
    <row r="60" spans="1:11" x14ac:dyDescent="0.35">
      <c r="C60" s="1"/>
      <c r="D60" s="1"/>
      <c r="E60" s="1"/>
      <c r="F60" s="1"/>
      <c r="G60" s="9"/>
      <c r="H60" t="s">
        <v>61</v>
      </c>
      <c r="J60" s="1"/>
      <c r="K60" s="1"/>
    </row>
    <row r="61" spans="1:11" x14ac:dyDescent="0.35">
      <c r="A61" s="15" t="s">
        <v>62</v>
      </c>
      <c r="C61" s="1">
        <f>SUM(C52:C59)</f>
        <v>70788.87</v>
      </c>
      <c r="D61" s="1"/>
      <c r="E61" s="1"/>
      <c r="F61" s="1">
        <f>SUM(F52:F59)</f>
        <v>71126.509999999995</v>
      </c>
      <c r="G61" s="9"/>
      <c r="H61" s="13"/>
      <c r="I61" s="1"/>
      <c r="J61" s="12"/>
      <c r="K61" s="1">
        <v>36411.11</v>
      </c>
    </row>
    <row r="62" spans="1:11" x14ac:dyDescent="0.35">
      <c r="C62" s="1"/>
      <c r="D62" s="6"/>
      <c r="E62" s="6"/>
      <c r="G62" s="6"/>
      <c r="H62" s="6"/>
      <c r="I62" s="6"/>
      <c r="J62" s="6"/>
      <c r="K62" s="6"/>
    </row>
  </sheetData>
  <mergeCells count="1">
    <mergeCell ref="A1:M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Ryan</dc:creator>
  <cp:keywords/>
  <dc:description/>
  <cp:lastModifiedBy>John Ryan</cp:lastModifiedBy>
  <cp:revision/>
  <dcterms:created xsi:type="dcterms:W3CDTF">2024-10-16T10:02:15Z</dcterms:created>
  <dcterms:modified xsi:type="dcterms:W3CDTF">2026-01-05T15:44:11Z</dcterms:modified>
  <cp:category/>
  <cp:contentStatus/>
</cp:coreProperties>
</file>